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\Downloads\"/>
    </mc:Choice>
  </mc:AlternateContent>
  <bookViews>
    <workbookView xWindow="0" yWindow="0" windowWidth="20490" windowHeight="7320"/>
  </bookViews>
  <sheets>
    <sheet name="2025-I" sheetId="1" r:id="rId1"/>
  </sheets>
  <definedNames>
    <definedName name="_xlnm.Print_Area" localSheetId="0">'2025-I'!$B$1:$M$112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D38" i="1"/>
  <c r="C18" i="1" l="1"/>
  <c r="L62" i="1"/>
  <c r="K16" i="1"/>
  <c r="D27" i="1"/>
  <c r="C81" i="1" l="1"/>
  <c r="K35" i="1"/>
  <c r="C88" i="1" l="1"/>
  <c r="C84" i="1"/>
  <c r="I69" i="1"/>
  <c r="J69" i="1"/>
  <c r="K69" i="1"/>
  <c r="G69" i="1"/>
  <c r="L66" i="1"/>
  <c r="L67" i="1"/>
  <c r="K18" i="1"/>
  <c r="K28" i="1"/>
  <c r="L69" i="1" l="1"/>
  <c r="L49" i="1"/>
  <c r="K29" i="1"/>
  <c r="K36" i="1" s="1"/>
  <c r="K38" i="1" s="1"/>
  <c r="K49" i="1" s="1"/>
  <c r="C27" i="1"/>
  <c r="C38" i="1" s="1"/>
  <c r="D71" i="1"/>
  <c r="D49" i="1"/>
  <c r="C71" i="1"/>
  <c r="C49" i="1"/>
</calcChain>
</file>

<file path=xl/sharedStrings.xml><?xml version="1.0" encoding="utf-8"?>
<sst xmlns="http://schemas.openxmlformats.org/spreadsheetml/2006/main" count="214" uniqueCount="185">
  <si>
    <t>LAPORAN PUBLIKASI</t>
  </si>
  <si>
    <t xml:space="preserve">LAPORAN PUBLIKASI </t>
  </si>
  <si>
    <t>(Dalam ribuan rupiah)</t>
  </si>
  <si>
    <t>POS - POS</t>
  </si>
  <si>
    <t>Aset</t>
  </si>
  <si>
    <t>PENDAPATAN DAN BEBAN OPERASIONAL</t>
  </si>
  <si>
    <t>Kas dalam Rupiah</t>
  </si>
  <si>
    <t>Pendapatan Bunga</t>
  </si>
  <si>
    <t>Kas dalam Valuta Asing</t>
  </si>
  <si>
    <t>a.   Bunga Kontraktual</t>
  </si>
  <si>
    <t>Surat Berharga</t>
  </si>
  <si>
    <t>b. Provisi Kredit</t>
  </si>
  <si>
    <t>Penempatan pada Bank Lain</t>
  </si>
  <si>
    <t>c.  Biaya Transaksi -/-</t>
  </si>
  <si>
    <t>Jumlah Pendapatan Bunga</t>
  </si>
  <si>
    <t>Jumlah</t>
  </si>
  <si>
    <t>Pendapatan Lainnya</t>
  </si>
  <si>
    <t>Kredit yang Diberikan</t>
  </si>
  <si>
    <t>JUMLAH PENDAPATAN OPERASIONAL</t>
  </si>
  <si>
    <t>a. Kepada BPR</t>
  </si>
  <si>
    <t>Beban Bunga</t>
  </si>
  <si>
    <t xml:space="preserve"> </t>
  </si>
  <si>
    <t>b. Kepada Bank Umum</t>
  </si>
  <si>
    <t>a.   Beban Bunga Kontraktual</t>
  </si>
  <si>
    <t>c. Kepada non bank - pihak terkait</t>
  </si>
  <si>
    <t>b.  Biaya Transaksi</t>
  </si>
  <si>
    <t>d. Kepada non bank - pihak tidak terkait</t>
  </si>
  <si>
    <t>Beban Kerugian Restrukturisasi Kredit</t>
  </si>
  <si>
    <t>Beban Pemasaran</t>
  </si>
  <si>
    <t>Agunan yang Diambil Alih</t>
  </si>
  <si>
    <t>Beban Penelitian dan Pengembangan</t>
  </si>
  <si>
    <t>Aset Tetap dan Inventaris</t>
  </si>
  <si>
    <t>Beban Administrasi dan Umum</t>
  </si>
  <si>
    <t>a. Tanah dan Bangunan</t>
  </si>
  <si>
    <t>Beban Lainnya</t>
  </si>
  <si>
    <t>b. Akumulasi penyusutan dan penurunan nilai -/-</t>
  </si>
  <si>
    <t>JUMLAH BEBAN OPERASIONAL</t>
  </si>
  <si>
    <t>c. Inventaris</t>
  </si>
  <si>
    <t>LABA (RUGI) OPERASIONAL</t>
  </si>
  <si>
    <t>d. Akumulasi penyusutan dan penurunan nilai -/-</t>
  </si>
  <si>
    <t>PENDAPATAN DAN BEBAN NON OPERASIONAL</t>
  </si>
  <si>
    <t>Aset Tidak Berwujud</t>
  </si>
  <si>
    <t>Pendapatan Non Operasional</t>
  </si>
  <si>
    <t>Akumulasi Amortisasi dan penurunan nilai -/-</t>
  </si>
  <si>
    <t>Beban Non Operasional</t>
  </si>
  <si>
    <t>Aset Lainnya</t>
  </si>
  <si>
    <t>Total Aset</t>
  </si>
  <si>
    <t xml:space="preserve">    Lainnya</t>
  </si>
  <si>
    <t>LABA (RUGI)  NON OPERASIONAL</t>
  </si>
  <si>
    <t>LIABILITAS</t>
  </si>
  <si>
    <t>LABA(RUGI) TAHUN BERJALAN SEBELUM PAJAK PENGHASILAN</t>
  </si>
  <si>
    <t>Liabilitas Segera</t>
  </si>
  <si>
    <t>TAKSIRAN PAJAK PENGHASILAN</t>
  </si>
  <si>
    <t>Simpanan</t>
  </si>
  <si>
    <t>JUMLAH LABA (RUGI) TAHUN BERJALAN</t>
  </si>
  <si>
    <t>a. Tabungan</t>
  </si>
  <si>
    <t>PENGHASILAN KOMPREHENSIF LAIN</t>
  </si>
  <si>
    <t>b. Deposito</t>
  </si>
  <si>
    <t>Tidak Akan Direklasifikasi ke Laba Rugi</t>
  </si>
  <si>
    <t>Simpanan dari Bank Lain</t>
  </si>
  <si>
    <t>a. Keuntungan Revaluasi Aset Tetap</t>
  </si>
  <si>
    <t>Pinjaman yang  Diterima</t>
  </si>
  <si>
    <t>b. Lainnya</t>
  </si>
  <si>
    <t>Dana Setoran Modal - Kewajiban</t>
  </si>
  <si>
    <t>c. Pajak Penghasilan Terkait</t>
  </si>
  <si>
    <t>Liabilitas Lainnya</t>
  </si>
  <si>
    <t>Akan Direklasifikasikan ke Laba Rugi</t>
  </si>
  <si>
    <t>Total Liabilitas</t>
  </si>
  <si>
    <t>EKUITAS</t>
  </si>
  <si>
    <t>Modal Disetor</t>
  </si>
  <si>
    <t>PENGHASILAN KOMPREHENSIF LAIN SETELAH PAJAK</t>
  </si>
  <si>
    <t>a. Modal Dasar</t>
  </si>
  <si>
    <t>TOTAL LABA (RUGI) KOMPREHENSIF TAHUN BERJALAN</t>
  </si>
  <si>
    <t>b. Modal yang Belum Disetor -/-</t>
  </si>
  <si>
    <t>Tambahan Modal Disetor</t>
  </si>
  <si>
    <t>a. Agio (Disagio)</t>
  </si>
  <si>
    <t>b. Modal Sumbangan</t>
  </si>
  <si>
    <t>c. Dana Setoran Modal- Ekuitas</t>
  </si>
  <si>
    <t>d. Tambahan Modal Disetor  Lainnya</t>
  </si>
  <si>
    <t>KETERANGAN</t>
  </si>
  <si>
    <t>Ekuitas Lain</t>
  </si>
  <si>
    <t>L</t>
  </si>
  <si>
    <t>DPK</t>
  </si>
  <si>
    <t>KL</t>
  </si>
  <si>
    <t>D</t>
  </si>
  <si>
    <t>M</t>
  </si>
  <si>
    <t>a. Keuntungan (Kerugian) dari Perubahan Nilai Aset Keuangan dalam Kelompok Tersedia untuk Dijual</t>
  </si>
  <si>
    <t>b. Keuntungan Revaluasi Aset Tetap</t>
  </si>
  <si>
    <t>c.Lainnya</t>
  </si>
  <si>
    <t xml:space="preserve">    a. Kepada BPR</t>
  </si>
  <si>
    <t>d. Pajak Penghasilan terkait dengan Ekuitas Lain</t>
  </si>
  <si>
    <t xml:space="preserve">    b. Kepada Bank Umum</t>
  </si>
  <si>
    <t>Cadangan</t>
  </si>
  <si>
    <t xml:space="preserve">    c. Kepada non bank - pihak terkait</t>
  </si>
  <si>
    <t>a. Umum</t>
  </si>
  <si>
    <t xml:space="preserve">    d. Kepada non bank - pihak tidak terkait</t>
  </si>
  <si>
    <t>b. Tujuan</t>
  </si>
  <si>
    <t>Laba (Rugi)</t>
  </si>
  <si>
    <t>a. Tahun-tahun Lalu</t>
  </si>
  <si>
    <t xml:space="preserve">    a. KPMM</t>
  </si>
  <si>
    <t>b. Tahun Berjalan</t>
  </si>
  <si>
    <t>Total Ekuitas</t>
  </si>
  <si>
    <t>Deskripsi</t>
  </si>
  <si>
    <t>Pemegang Saham Pengendali (Ya/Tidak)</t>
  </si>
  <si>
    <t>TAGIHAN KOMITMEN</t>
  </si>
  <si>
    <t>Dewan Komisaris</t>
  </si>
  <si>
    <t>94,38 %</t>
  </si>
  <si>
    <t>Ya</t>
  </si>
  <si>
    <t>a. Fasilitas pinjaman yang diterima yang belum ditarik</t>
  </si>
  <si>
    <t>2. Slamet Arisno, SH.</t>
  </si>
  <si>
    <t>2,81 %</t>
  </si>
  <si>
    <t>Tidak</t>
  </si>
  <si>
    <t>b. Tagihan Komitmen lainnya</t>
  </si>
  <si>
    <t>KEWAJIBAN KOMITMEN</t>
  </si>
  <si>
    <t>Dewan Direksi</t>
  </si>
  <si>
    <t>Ultimate Shareholder</t>
  </si>
  <si>
    <t>b. Penerusan kredit</t>
  </si>
  <si>
    <t>c. Kewajiban Komitmen Lainnya</t>
  </si>
  <si>
    <t>2. Ruspito Nugroho, A.Md</t>
  </si>
  <si>
    <t>TAGIHAN KONTINJENSI</t>
  </si>
  <si>
    <t>a. Pendapatan bunga dalam Penyelesaian</t>
  </si>
  <si>
    <t>b. Aset produktif yang dihapus buku</t>
  </si>
  <si>
    <t>c. Agunan dalam proses penyelesaian kredit</t>
  </si>
  <si>
    <t>d. Tagihan Kontinjensi Lainnya</t>
  </si>
  <si>
    <t>KEWAJIBAN KONTINJENSI</t>
  </si>
  <si>
    <t>Direksi,</t>
  </si>
  <si>
    <t>REKENING ADMINISTRATIF LAINNYA</t>
  </si>
  <si>
    <t>PT BPR Arto Moro</t>
  </si>
  <si>
    <t>Direktur Utama</t>
  </si>
  <si>
    <t>BPR ARTO MORO</t>
  </si>
  <si>
    <t>Ruspito Nugroho, A.Md</t>
  </si>
  <si>
    <t xml:space="preserve">    Kerugian Penjualan/Kehilangan</t>
  </si>
  <si>
    <t>a. Keuntungan (Kerugian) dan Perubahan Nilai Aset Keuangan Dalam Kelompok Tersedia untuk Dijual</t>
  </si>
  <si>
    <t xml:space="preserve">    c. NPL (neto)</t>
  </si>
  <si>
    <t xml:space="preserve">    e.  ROA</t>
  </si>
  <si>
    <t xml:space="preserve">    f. BOPO</t>
  </si>
  <si>
    <t xml:space="preserve">    i. Cash Ratio</t>
  </si>
  <si>
    <t>Anggota Direksi BPR dan Anggota   Dewan Komisaris BPR</t>
  </si>
  <si>
    <t>Pemegang Saham</t>
  </si>
  <si>
    <t>1. Darmawan, S.Sos.,M.M</t>
  </si>
  <si>
    <t>1. Prof. Dr. H. Subyakto, SH., MH., M.M</t>
  </si>
  <si>
    <t>1. Prof.Dr. H. Subyakto, SH., MH., M.M</t>
  </si>
  <si>
    <t>Prof.Dr. H. Subyakto, SH, MH, M.M</t>
  </si>
  <si>
    <t>Desember 2024</t>
  </si>
  <si>
    <t>-/- Cadangan Kerugian Penurunan Nilai</t>
  </si>
  <si>
    <t>Penyertaan Modal</t>
  </si>
  <si>
    <t>Properti Terbengkalai</t>
  </si>
  <si>
    <t>Beban Kerugian Penurunan Nilai</t>
  </si>
  <si>
    <t xml:space="preserve">    Penempatan pada bank lain</t>
  </si>
  <si>
    <t xml:space="preserve">   Jumlah aset produktif</t>
  </si>
  <si>
    <t xml:space="preserve">    Surat berharga</t>
  </si>
  <si>
    <t xml:space="preserve">    Kredit yang diberikan</t>
  </si>
  <si>
    <t xml:space="preserve">    Penyertaan Modal</t>
  </si>
  <si>
    <t xml:space="preserve">   Rasio-Rasio (%)</t>
  </si>
  <si>
    <t xml:space="preserve">    b. Rasio Cadangan terhadap PPKA</t>
  </si>
  <si>
    <t xml:space="preserve">    d. NPL (gross)</t>
  </si>
  <si>
    <t xml:space="preserve">    g. NIM</t>
  </si>
  <si>
    <t xml:space="preserve">    h. LDR</t>
  </si>
  <si>
    <t>a. Fasilitas kredit kepada nasabah yang belum ditarik</t>
  </si>
  <si>
    <t>Darmawan, S.Sos, M,M</t>
  </si>
  <si>
    <t xml:space="preserve">   tentang Perubahan  Surat Edaran OJK No 39./SEOJK.03/2017 tentang Laporan tahunan dan laporan Keuangan Publikasi BPR</t>
  </si>
  <si>
    <t>(Dalam satuan  rupiah)</t>
  </si>
  <si>
    <t>(Dalam satuan rupiah)</t>
  </si>
  <si>
    <t xml:space="preserve">: </t>
  </si>
  <si>
    <t>3. Riska Irmananingtyas, S.KOM</t>
  </si>
  <si>
    <t>NERACA PER 30 JUNI 2025</t>
  </si>
  <si>
    <t>LABA RUGI PER 30 JUNI 2025</t>
  </si>
  <si>
    <t>Juni 2025</t>
  </si>
  <si>
    <t>Juni 2024</t>
  </si>
  <si>
    <t>KOMITMEN DAN KONTINJENSI  PER 30 JUNI 2025</t>
  </si>
  <si>
    <t>LAPORAN INFORAMASI LAINNYA PER 30 JUNI  2025</t>
  </si>
  <si>
    <t>2. Hj. Ria Kusumawardhani, SH, MKN</t>
  </si>
  <si>
    <t>KUALITAS AKTIVA PRODUKTIF PER 30 JUNI 2025</t>
  </si>
  <si>
    <t>Riska Irmananingtyas, S.Kom</t>
  </si>
  <si>
    <t>Direktur Kepatuhan</t>
  </si>
  <si>
    <t>Direktur Operasional</t>
  </si>
  <si>
    <t>Bank Arto Moro Terdaftar &amp; Diawasi OJK | Aman dijamin LPS (Lembaga Penjamin Simpanan)</t>
  </si>
  <si>
    <t>www.bprartomoro.co.id</t>
  </si>
  <si>
    <t>Nama Kantor Akuntan Publik yang mengaudit laporan keuangan tahunan:</t>
  </si>
  <si>
    <t>Nama "Akuntan Publik yang mengaudit laporan keuangan tahunan :</t>
  </si>
  <si>
    <t>1.Informasi keuangan di atas  telah disusun untuk memenuhi Peraturan OJK No. 48/POJK.03/2017 tanggal 12 Juli 2017 tentang Transparansi Kondisi Keuangan BPR,</t>
  </si>
  <si>
    <t xml:space="preserve">   Surat Edaran OJK No 39/SEOJK.03/2017 tanggal 19 Juli 2017 tentang laporan  tahunan dan laporan keuangan publikasi BPR, dan Surat Edaran OJK No 16/SEOJK.03/2019 tanggal 29 Agustus 2019 </t>
  </si>
  <si>
    <t>2. Laporan Keuangan Publikasi ini sepenuhnya menjadi tanggung jawab Direksi BPR.</t>
  </si>
  <si>
    <t>3. Penyajian Laporan Keuangan Publikasi ini belum sepenuhnya mengacu pada Pedoman Akuntansi BPR.</t>
  </si>
  <si>
    <t>Semarang,  30  Juni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</si>
</sst>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#,##0_ ;\-#,##0\ "/>
  </numFmts>
  <fonts count="15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48"/>
      <color theme="0"/>
      <name val="Belwe Bd BT"/>
      <family val="1"/>
    </font>
    <font>
      <b/>
      <sz val="20"/>
      <color theme="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8"/>
      <color rgb="FF000000"/>
      <name val="Belwe Bd BT"/>
      <family val="1"/>
    </font>
    <font>
      <sz val="9"/>
      <color rgb="FF000000"/>
      <name val="Arial"/>
      <family val="2"/>
    </font>
    <font>
      <u/>
      <sz val="10"/>
      <color theme="10"/>
      <name val="Times New Roman"/>
      <family val="1"/>
    </font>
    <font>
      <b/>
      <u/>
      <sz val="10"/>
      <color theme="4"/>
      <name val="Times New Roman"/>
      <family val="1"/>
    </font>
    <font>
      <b/>
      <sz val="18"/>
      <color rgb="FF000000"/>
      <name val="Belwe Bd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6" fillId="3" borderId="7" xfId="0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3" fontId="2" fillId="0" borderId="13" xfId="1" applyNumberFormat="1" applyFont="1" applyFill="1" applyBorder="1" applyAlignment="1">
      <alignment horizontal="right" vertical="center"/>
    </xf>
    <xf numFmtId="37" fontId="2" fillId="0" borderId="13" xfId="2" applyNumberFormat="1" applyFont="1" applyFill="1" applyBorder="1" applyAlignment="1">
      <alignment horizontal="left" vertical="center"/>
    </xf>
    <xf numFmtId="37" fontId="2" fillId="0" borderId="13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3" fontId="8" fillId="0" borderId="13" xfId="1" applyNumberFormat="1" applyFont="1" applyFill="1" applyBorder="1" applyAlignment="1">
      <alignment horizontal="right" vertical="center"/>
    </xf>
    <xf numFmtId="37" fontId="8" fillId="0" borderId="13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3" fontId="2" fillId="0" borderId="18" xfId="1" applyNumberFormat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3" fontId="6" fillId="0" borderId="20" xfId="1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3" fontId="2" fillId="0" borderId="22" xfId="1" applyNumberFormat="1" applyFont="1" applyFill="1" applyBorder="1" applyAlignment="1">
      <alignment horizontal="right" vertical="center"/>
    </xf>
    <xf numFmtId="165" fontId="2" fillId="0" borderId="13" xfId="2" applyNumberFormat="1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left" vertical="center"/>
    </xf>
    <xf numFmtId="37" fontId="2" fillId="0" borderId="18" xfId="2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37" fontId="2" fillId="0" borderId="0" xfId="2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3" fontId="2" fillId="0" borderId="8" xfId="2" applyNumberFormat="1" applyFont="1" applyFill="1" applyBorder="1" applyAlignment="1">
      <alignment horizontal="right" vertical="center" shrinkToFit="1"/>
    </xf>
    <xf numFmtId="41" fontId="2" fillId="0" borderId="13" xfId="2" quotePrefix="1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/>
    </xf>
    <xf numFmtId="3" fontId="2" fillId="0" borderId="8" xfId="2" applyNumberFormat="1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indent="4"/>
    </xf>
    <xf numFmtId="0" fontId="9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4" fontId="2" fillId="0" borderId="24" xfId="1" quotePrefix="1" applyFont="1" applyFill="1" applyBorder="1" applyAlignment="1">
      <alignment vertical="center" wrapText="1"/>
    </xf>
    <xf numFmtId="164" fontId="2" fillId="0" borderId="15" xfId="1" quotePrefix="1" applyFont="1" applyFill="1" applyBorder="1" applyAlignment="1">
      <alignment vertical="center" wrapText="1"/>
    </xf>
    <xf numFmtId="164" fontId="2" fillId="0" borderId="16" xfId="1" quotePrefix="1" applyFont="1" applyFill="1" applyBorder="1" applyAlignment="1">
      <alignment vertical="center" wrapText="1"/>
    </xf>
    <xf numFmtId="164" fontId="2" fillId="0" borderId="15" xfId="1" applyFont="1" applyFill="1" applyBorder="1" applyAlignment="1">
      <alignment vertical="center" wrapText="1"/>
    </xf>
    <xf numFmtId="164" fontId="2" fillId="0" borderId="16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164" fontId="2" fillId="0" borderId="24" xfId="1" quotePrefix="1" applyFont="1" applyFill="1" applyBorder="1" applyAlignment="1">
      <alignment vertical="center"/>
    </xf>
    <xf numFmtId="164" fontId="2" fillId="0" borderId="15" xfId="1" applyFont="1" applyFill="1" applyBorder="1" applyAlignment="1">
      <alignment vertical="center"/>
    </xf>
    <xf numFmtId="164" fontId="2" fillId="0" borderId="16" xfId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" fillId="5" borderId="13" xfId="1" applyNumberFormat="1" applyFont="1" applyFill="1" applyBorder="1" applyAlignment="1">
      <alignment horizontal="right" vertical="center"/>
    </xf>
    <xf numFmtId="41" fontId="2" fillId="0" borderId="0" xfId="2" quotePrefix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7" fontId="2" fillId="0" borderId="22" xfId="2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3" applyFont="1" applyAlignment="1">
      <alignment horizontal="center" vertical="top"/>
    </xf>
    <xf numFmtId="37" fontId="2" fillId="0" borderId="23" xfId="2" applyNumberFormat="1" applyFont="1" applyFill="1" applyBorder="1" applyAlignment="1">
      <alignment horizontal="right" vertical="center"/>
    </xf>
    <xf numFmtId="37" fontId="2" fillId="0" borderId="34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Comma" xfId="1" builtinId="3"/>
    <cellStyle name="Comma [0]" xfId="2" builtinId="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411693</xdr:colOff>
      <xdr:row>98</xdr:row>
      <xdr:rowOff>95005</xdr:rowOff>
    </xdr:from>
    <xdr:ext cx="995721" cy="985632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63281" y="18293358"/>
          <a:ext cx="995721" cy="985632"/>
        </a:xfrm>
        <a:prstGeom prst="rect">
          <a:avLst/>
        </a:prstGeom>
      </xdr:spPr>
    </xdr:pic>
    <xdr:clientData/>
  </xdr:oneCellAnchor>
  <xdr:oneCellAnchor>
    <xdr:from>
      <xdr:col>6</xdr:col>
      <xdr:colOff>214704</xdr:colOff>
      <xdr:row>100</xdr:row>
      <xdr:rowOff>93650</xdr:rowOff>
    </xdr:from>
    <xdr:ext cx="2418677" cy="53516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6704" y="18947707"/>
          <a:ext cx="2418677" cy="535160"/>
        </a:xfrm>
        <a:prstGeom prst="rect">
          <a:avLst/>
        </a:prstGeom>
      </xdr:spPr>
    </xdr:pic>
    <xdr:clientData/>
  </xdr:oneCellAnchor>
  <xdr:oneCellAnchor>
    <xdr:from>
      <xdr:col>8</xdr:col>
      <xdr:colOff>1113858</xdr:colOff>
      <xdr:row>98</xdr:row>
      <xdr:rowOff>69927</xdr:rowOff>
    </xdr:from>
    <xdr:ext cx="817336" cy="1013171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0915" y="18597413"/>
          <a:ext cx="817336" cy="1013171"/>
        </a:xfrm>
        <a:prstGeom prst="rect">
          <a:avLst/>
        </a:prstGeom>
      </xdr:spPr>
    </xdr:pic>
    <xdr:clientData/>
  </xdr:oneCellAnchor>
  <xdr:twoCellAnchor editAs="oneCell">
    <xdr:from>
      <xdr:col>1</xdr:col>
      <xdr:colOff>29617</xdr:colOff>
      <xdr:row>0</xdr:row>
      <xdr:rowOff>39434</xdr:rowOff>
    </xdr:from>
    <xdr:to>
      <xdr:col>11</xdr:col>
      <xdr:colOff>1709280</xdr:colOff>
      <xdr:row>4</xdr:row>
      <xdr:rowOff>159528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53" y="39434"/>
          <a:ext cx="28871954" cy="1644094"/>
        </a:xfrm>
        <a:prstGeom prst="rect">
          <a:avLst/>
        </a:prstGeom>
      </xdr:spPr>
    </xdr:pic>
    <xdr:clientData/>
  </xdr:twoCellAnchor>
  <xdr:twoCellAnchor editAs="oneCell">
    <xdr:from>
      <xdr:col>8</xdr:col>
      <xdr:colOff>3014618</xdr:colOff>
      <xdr:row>95</xdr:row>
      <xdr:rowOff>116542</xdr:rowOff>
    </xdr:from>
    <xdr:to>
      <xdr:col>11</xdr:col>
      <xdr:colOff>1835800</xdr:colOff>
      <xdr:row>108</xdr:row>
      <xdr:rowOff>116541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1675" y="18121513"/>
          <a:ext cx="5439697" cy="241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prartomoro.c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view="pageBreakPreview" topLeftCell="A38" zoomScale="73" zoomScaleNormal="55" zoomScaleSheetLayoutView="73" workbookViewId="0">
      <selection activeCell="F97" sqref="F97"/>
    </sheetView>
  </sheetViews>
  <sheetFormatPr defaultColWidth="9.33203125" defaultRowHeight="12.75"/>
  <cols>
    <col min="1" max="1" width="9.33203125" style="5"/>
    <col min="2" max="2" width="75.1640625" style="5" customWidth="1"/>
    <col min="3" max="3" width="33" style="5" customWidth="1"/>
    <col min="4" max="4" width="34.1640625" style="5" customWidth="1"/>
    <col min="5" max="5" width="7" style="5" customWidth="1"/>
    <col min="6" max="6" width="84.5" style="5" customWidth="1"/>
    <col min="7" max="7" width="40.83203125" style="5" bestFit="1" customWidth="1"/>
    <col min="8" max="8" width="20.6640625" style="5" customWidth="1"/>
    <col min="9" max="9" width="46.6640625" style="5" bestFit="1" customWidth="1"/>
    <col min="10" max="10" width="16.5" style="5" customWidth="1"/>
    <col min="11" max="11" width="33.33203125" style="5" bestFit="1" customWidth="1"/>
    <col min="12" max="12" width="33.1640625" style="5" customWidth="1"/>
    <col min="13" max="13" width="9.33203125" style="5" hidden="1" customWidth="1"/>
    <col min="14" max="16384" width="9.33203125" style="5"/>
  </cols>
  <sheetData>
    <row r="1" spans="1:12" s="2" customFormat="1" ht="60.75">
      <c r="A1" s="1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2" customFormat="1" ht="26.25">
      <c r="A2" s="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2" customFormat="1" ht="26.25">
      <c r="A3" s="1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s="2" customFormat="1" ht="10.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0.25">
      <c r="A6" s="4"/>
      <c r="B6" s="88" t="s">
        <v>0</v>
      </c>
      <c r="C6" s="89"/>
      <c r="D6" s="90"/>
      <c r="E6" s="4"/>
      <c r="F6" s="88" t="s">
        <v>1</v>
      </c>
      <c r="G6" s="89"/>
      <c r="H6" s="89"/>
      <c r="I6" s="89"/>
      <c r="J6" s="89"/>
      <c r="K6" s="89"/>
      <c r="L6" s="90"/>
    </row>
    <row r="7" spans="1:12" ht="21" thickBot="1">
      <c r="A7" s="4"/>
      <c r="B7" s="97" t="s">
        <v>165</v>
      </c>
      <c r="C7" s="87"/>
      <c r="D7" s="98"/>
      <c r="E7" s="4"/>
      <c r="F7" s="97" t="s">
        <v>166</v>
      </c>
      <c r="G7" s="87"/>
      <c r="H7" s="87"/>
      <c r="I7" s="87"/>
      <c r="J7" s="87"/>
      <c r="K7" s="87"/>
      <c r="L7" s="98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3.5" thickBot="1">
      <c r="A9" s="4"/>
      <c r="B9" s="4"/>
      <c r="C9" s="104" t="s">
        <v>161</v>
      </c>
      <c r="D9" s="104"/>
      <c r="E9" s="4"/>
      <c r="F9" s="4"/>
      <c r="G9" s="4"/>
      <c r="H9" s="4"/>
      <c r="I9" s="4"/>
      <c r="J9" s="4"/>
      <c r="K9" s="104" t="s">
        <v>2</v>
      </c>
      <c r="L9" s="104"/>
    </row>
    <row r="10" spans="1:12">
      <c r="A10" s="4"/>
      <c r="B10" s="6" t="s">
        <v>3</v>
      </c>
      <c r="C10" s="7" t="s">
        <v>167</v>
      </c>
      <c r="D10" s="7" t="s">
        <v>168</v>
      </c>
      <c r="E10" s="4"/>
      <c r="F10" s="105" t="s">
        <v>3</v>
      </c>
      <c r="G10" s="106"/>
      <c r="H10" s="106"/>
      <c r="I10" s="106"/>
      <c r="J10" s="107"/>
      <c r="K10" s="7" t="s">
        <v>167</v>
      </c>
      <c r="L10" s="7" t="s">
        <v>168</v>
      </c>
    </row>
    <row r="11" spans="1:12">
      <c r="A11" s="4"/>
      <c r="B11" s="8" t="s">
        <v>4</v>
      </c>
      <c r="C11" s="9"/>
      <c r="D11" s="9"/>
      <c r="E11" s="4"/>
      <c r="F11" s="94" t="s">
        <v>5</v>
      </c>
      <c r="G11" s="95"/>
      <c r="H11" s="95"/>
      <c r="I11" s="95"/>
      <c r="J11" s="96"/>
      <c r="K11" s="10"/>
      <c r="L11" s="10"/>
    </row>
    <row r="12" spans="1:12">
      <c r="A12" s="4"/>
      <c r="B12" s="8" t="s">
        <v>6</v>
      </c>
      <c r="C12" s="11">
        <v>1958875300</v>
      </c>
      <c r="D12" s="11">
        <v>1824791600</v>
      </c>
      <c r="E12" s="4"/>
      <c r="F12" s="94" t="s">
        <v>7</v>
      </c>
      <c r="G12" s="95"/>
      <c r="H12" s="95"/>
      <c r="I12" s="95"/>
      <c r="J12" s="96"/>
      <c r="K12" s="12"/>
      <c r="L12" s="12"/>
    </row>
    <row r="13" spans="1:12">
      <c r="A13" s="4"/>
      <c r="B13" s="8" t="s">
        <v>8</v>
      </c>
      <c r="C13" s="11">
        <v>0</v>
      </c>
      <c r="D13" s="11">
        <v>0</v>
      </c>
      <c r="E13" s="4"/>
      <c r="F13" s="94" t="s">
        <v>9</v>
      </c>
      <c r="G13" s="95"/>
      <c r="H13" s="95"/>
      <c r="I13" s="95"/>
      <c r="J13" s="96"/>
      <c r="K13" s="13">
        <v>92587409490</v>
      </c>
      <c r="L13" s="13">
        <v>74215687700</v>
      </c>
    </row>
    <row r="14" spans="1:12">
      <c r="A14" s="4"/>
      <c r="B14" s="8" t="s">
        <v>10</v>
      </c>
      <c r="C14" s="11">
        <v>0</v>
      </c>
      <c r="D14" s="11">
        <v>0</v>
      </c>
      <c r="E14" s="4"/>
      <c r="F14" s="94" t="s">
        <v>11</v>
      </c>
      <c r="G14" s="95"/>
      <c r="H14" s="95"/>
      <c r="I14" s="95"/>
      <c r="J14" s="96"/>
      <c r="K14" s="13">
        <v>1004511405</v>
      </c>
      <c r="L14" s="13">
        <v>1550637092</v>
      </c>
    </row>
    <row r="15" spans="1:12">
      <c r="A15" s="4"/>
      <c r="B15" s="64" t="s">
        <v>144</v>
      </c>
      <c r="C15" s="11">
        <v>0</v>
      </c>
      <c r="D15" s="11">
        <v>0</v>
      </c>
      <c r="E15" s="4"/>
      <c r="F15" s="48" t="s">
        <v>13</v>
      </c>
      <c r="G15" s="49"/>
      <c r="H15" s="49"/>
      <c r="I15" s="49"/>
      <c r="J15" s="50"/>
      <c r="K15" s="13">
        <v>0</v>
      </c>
      <c r="L15" s="13">
        <v>0</v>
      </c>
    </row>
    <row r="16" spans="1:12">
      <c r="A16" s="4"/>
      <c r="B16" s="8" t="s">
        <v>12</v>
      </c>
      <c r="C16" s="11">
        <v>263291565349</v>
      </c>
      <c r="D16" s="11">
        <v>209583273856</v>
      </c>
      <c r="E16" s="4"/>
      <c r="F16" s="48" t="s">
        <v>14</v>
      </c>
      <c r="G16" s="49"/>
      <c r="H16" s="49"/>
      <c r="I16" s="49"/>
      <c r="J16" s="50"/>
      <c r="K16" s="13">
        <f>K13+K14-K15</f>
        <v>93591920895</v>
      </c>
      <c r="L16" s="13">
        <v>75766324792</v>
      </c>
    </row>
    <row r="17" spans="1:12">
      <c r="A17" s="4"/>
      <c r="B17" s="64" t="s">
        <v>144</v>
      </c>
      <c r="C17" s="11">
        <v>1082158769</v>
      </c>
      <c r="D17" s="11">
        <v>766271169</v>
      </c>
      <c r="E17" s="4"/>
      <c r="F17" s="48" t="s">
        <v>16</v>
      </c>
      <c r="G17" s="49"/>
      <c r="H17" s="49"/>
      <c r="I17" s="49"/>
      <c r="J17" s="50"/>
      <c r="K17" s="13">
        <v>43495218700</v>
      </c>
      <c r="L17" s="13">
        <v>7422650414</v>
      </c>
    </row>
    <row r="18" spans="1:12">
      <c r="A18" s="4"/>
      <c r="B18" s="8" t="s">
        <v>15</v>
      </c>
      <c r="C18" s="11">
        <f>C16-C17+C12</f>
        <v>264168281880</v>
      </c>
      <c r="D18" s="11">
        <v>210641794287</v>
      </c>
      <c r="E18" s="4"/>
      <c r="F18" s="48" t="s">
        <v>18</v>
      </c>
      <c r="G18" s="49"/>
      <c r="H18" s="49"/>
      <c r="I18" s="49"/>
      <c r="J18" s="50"/>
      <c r="K18" s="13">
        <f>SUM(K16:K17)</f>
        <v>137087139595</v>
      </c>
      <c r="L18" s="13">
        <v>83188975206</v>
      </c>
    </row>
    <row r="19" spans="1:12">
      <c r="A19" s="4"/>
      <c r="B19" s="8" t="s">
        <v>17</v>
      </c>
      <c r="C19" s="11"/>
      <c r="D19" s="11"/>
      <c r="E19" s="4"/>
      <c r="F19" s="48" t="s">
        <v>20</v>
      </c>
      <c r="G19" s="49"/>
      <c r="H19" s="49"/>
      <c r="I19" s="49"/>
      <c r="J19" s="50"/>
      <c r="K19" s="13" t="s">
        <v>21</v>
      </c>
      <c r="L19" s="13" t="s">
        <v>21</v>
      </c>
    </row>
    <row r="20" spans="1:12">
      <c r="A20" s="4"/>
      <c r="B20" s="8" t="s">
        <v>19</v>
      </c>
      <c r="C20" s="11">
        <v>0</v>
      </c>
      <c r="D20" s="11">
        <v>0</v>
      </c>
      <c r="E20" s="4"/>
      <c r="F20" s="48" t="s">
        <v>23</v>
      </c>
      <c r="G20" s="49"/>
      <c r="H20" s="49"/>
      <c r="I20" s="49"/>
      <c r="J20" s="50"/>
      <c r="K20" s="13">
        <v>50381441897</v>
      </c>
      <c r="L20" s="13">
        <v>42541629177</v>
      </c>
    </row>
    <row r="21" spans="1:12">
      <c r="A21" s="4"/>
      <c r="B21" s="8" t="s">
        <v>22</v>
      </c>
      <c r="C21" s="11">
        <v>0</v>
      </c>
      <c r="D21" s="11">
        <v>0</v>
      </c>
      <c r="E21" s="4"/>
      <c r="F21" s="48" t="s">
        <v>25</v>
      </c>
      <c r="G21" s="49"/>
      <c r="H21" s="49"/>
      <c r="I21" s="49"/>
      <c r="J21" s="50"/>
      <c r="K21" s="13">
        <v>2092309203</v>
      </c>
      <c r="L21" s="13">
        <v>1130104698</v>
      </c>
    </row>
    <row r="22" spans="1:12">
      <c r="A22" s="4"/>
      <c r="B22" s="8" t="s">
        <v>24</v>
      </c>
      <c r="C22" s="11">
        <v>8095019126</v>
      </c>
      <c r="D22" s="11">
        <v>5459578260</v>
      </c>
      <c r="E22" s="4"/>
      <c r="F22" s="48" t="s">
        <v>27</v>
      </c>
      <c r="G22" s="49"/>
      <c r="H22" s="49"/>
      <c r="I22" s="49"/>
      <c r="J22" s="50"/>
      <c r="K22" s="13">
        <v>0</v>
      </c>
      <c r="L22" s="13">
        <v>0</v>
      </c>
    </row>
    <row r="23" spans="1:12">
      <c r="A23" s="4"/>
      <c r="B23" s="8" t="s">
        <v>26</v>
      </c>
      <c r="C23" s="11">
        <v>1096862630311</v>
      </c>
      <c r="D23" s="11">
        <v>886980046488</v>
      </c>
      <c r="E23" s="4"/>
      <c r="F23" s="48" t="s">
        <v>147</v>
      </c>
      <c r="G23" s="49"/>
      <c r="H23" s="49"/>
      <c r="I23" s="49"/>
      <c r="J23" s="50"/>
      <c r="K23" s="13">
        <v>34819030941</v>
      </c>
      <c r="L23" s="13">
        <v>8804112508</v>
      </c>
    </row>
    <row r="24" spans="1:12">
      <c r="A24" s="4"/>
      <c r="B24" s="64" t="s">
        <v>144</v>
      </c>
      <c r="C24" s="11">
        <v>6213572177</v>
      </c>
      <c r="D24" s="11">
        <v>13503971535</v>
      </c>
      <c r="E24" s="4"/>
      <c r="F24" s="48" t="s">
        <v>28</v>
      </c>
      <c r="G24" s="49"/>
      <c r="H24" s="49"/>
      <c r="I24" s="49"/>
      <c r="J24" s="50"/>
      <c r="K24" s="13">
        <v>1195930816</v>
      </c>
      <c r="L24" s="13">
        <v>950359971</v>
      </c>
    </row>
    <row r="25" spans="1:12">
      <c r="A25" s="4"/>
      <c r="B25" s="64" t="s">
        <v>145</v>
      </c>
      <c r="C25" s="11">
        <v>0</v>
      </c>
      <c r="D25" s="11">
        <v>0</v>
      </c>
      <c r="E25" s="4"/>
      <c r="F25" s="51" t="s">
        <v>30</v>
      </c>
      <c r="G25" s="52"/>
      <c r="H25" s="52"/>
      <c r="I25" s="52"/>
      <c r="J25" s="53"/>
      <c r="K25" s="17">
        <v>0</v>
      </c>
      <c r="L25" s="17">
        <v>0</v>
      </c>
    </row>
    <row r="26" spans="1:12">
      <c r="A26" s="4"/>
      <c r="B26" s="64" t="s">
        <v>144</v>
      </c>
      <c r="C26" s="11">
        <v>0</v>
      </c>
      <c r="D26" s="11">
        <v>0</v>
      </c>
      <c r="E26" s="4"/>
      <c r="F26" s="48" t="s">
        <v>32</v>
      </c>
      <c r="G26" s="49"/>
      <c r="H26" s="49"/>
      <c r="I26" s="49"/>
      <c r="J26" s="50"/>
      <c r="K26" s="13">
        <v>24685997322</v>
      </c>
      <c r="L26" s="13">
        <v>16170963169</v>
      </c>
    </row>
    <row r="27" spans="1:12">
      <c r="A27" s="4"/>
      <c r="B27" s="8" t="s">
        <v>15</v>
      </c>
      <c r="C27" s="11">
        <f>C22+C23-C24</f>
        <v>1098744077260</v>
      </c>
      <c r="D27" s="11">
        <f>D22+D23-D24</f>
        <v>878935653213</v>
      </c>
      <c r="E27" s="4"/>
      <c r="F27" s="48" t="s">
        <v>34</v>
      </c>
      <c r="G27" s="49"/>
      <c r="H27" s="49"/>
      <c r="I27" s="49"/>
      <c r="J27" s="50"/>
      <c r="K27" s="13">
        <v>1416095134</v>
      </c>
      <c r="L27" s="13">
        <v>1958777874</v>
      </c>
    </row>
    <row r="28" spans="1:12" s="18" customFormat="1">
      <c r="A28" s="14"/>
      <c r="B28" s="15" t="s">
        <v>29</v>
      </c>
      <c r="C28" s="16">
        <v>3149133300</v>
      </c>
      <c r="D28" s="16">
        <v>1549133300</v>
      </c>
      <c r="E28" s="14"/>
      <c r="F28" s="48" t="s">
        <v>36</v>
      </c>
      <c r="G28" s="49"/>
      <c r="H28" s="49"/>
      <c r="I28" s="49"/>
      <c r="J28" s="50"/>
      <c r="K28" s="13">
        <f>SUM(K20:K27)</f>
        <v>114590805313</v>
      </c>
      <c r="L28" s="13">
        <v>71555947397</v>
      </c>
    </row>
    <row r="29" spans="1:12" s="18" customFormat="1">
      <c r="A29" s="14"/>
      <c r="B29" s="15" t="s">
        <v>146</v>
      </c>
      <c r="C29" s="16">
        <v>0</v>
      </c>
      <c r="D29" s="16">
        <v>0</v>
      </c>
      <c r="E29" s="14"/>
      <c r="F29" s="48" t="s">
        <v>38</v>
      </c>
      <c r="G29" s="49"/>
      <c r="H29" s="49"/>
      <c r="I29" s="49"/>
      <c r="J29" s="50"/>
      <c r="K29" s="13">
        <f>K18-K28</f>
        <v>22496334282</v>
      </c>
      <c r="L29" s="13">
        <v>11633027809</v>
      </c>
    </row>
    <row r="30" spans="1:12">
      <c r="A30" s="4"/>
      <c r="B30" s="8" t="s">
        <v>31</v>
      </c>
      <c r="C30" s="11"/>
      <c r="D30" s="11"/>
      <c r="E30" s="4"/>
      <c r="F30" s="48" t="s">
        <v>40</v>
      </c>
      <c r="G30" s="49"/>
      <c r="H30" s="49"/>
      <c r="I30" s="49"/>
      <c r="J30" s="50"/>
      <c r="K30" s="13"/>
      <c r="L30" s="13"/>
    </row>
    <row r="31" spans="1:12">
      <c r="A31" s="4"/>
      <c r="B31" s="8" t="s">
        <v>33</v>
      </c>
      <c r="C31" s="11">
        <v>66269938695</v>
      </c>
      <c r="D31" s="11">
        <v>66269938695</v>
      </c>
      <c r="E31" s="4"/>
      <c r="F31" s="48" t="s">
        <v>42</v>
      </c>
      <c r="G31" s="49"/>
      <c r="H31" s="49"/>
      <c r="I31" s="49"/>
      <c r="J31" s="50"/>
      <c r="K31" s="13">
        <v>83338146</v>
      </c>
      <c r="L31" s="13">
        <v>38684922</v>
      </c>
    </row>
    <row r="32" spans="1:12" ht="12.75" customHeight="1">
      <c r="A32" s="4"/>
      <c r="B32" s="19" t="s">
        <v>35</v>
      </c>
      <c r="C32" s="11">
        <v>6555955130</v>
      </c>
      <c r="D32" s="11">
        <v>4304783092</v>
      </c>
      <c r="E32" s="4"/>
      <c r="F32" s="48" t="s">
        <v>44</v>
      </c>
      <c r="G32" s="49"/>
      <c r="H32" s="49"/>
      <c r="I32" s="49"/>
      <c r="J32" s="50"/>
      <c r="K32" s="13">
        <v>817690492</v>
      </c>
      <c r="L32" s="13"/>
    </row>
    <row r="33" spans="1:12">
      <c r="A33" s="4"/>
      <c r="B33" s="8" t="s">
        <v>37</v>
      </c>
      <c r="C33" s="11">
        <v>22037905754</v>
      </c>
      <c r="D33" s="11">
        <v>17630714412</v>
      </c>
      <c r="E33" s="4"/>
      <c r="F33" s="48" t="s">
        <v>131</v>
      </c>
      <c r="G33" s="49"/>
      <c r="H33" s="49"/>
      <c r="I33" s="49"/>
      <c r="J33" s="50"/>
      <c r="K33" s="13">
        <v>0</v>
      </c>
      <c r="L33" s="13">
        <v>0</v>
      </c>
    </row>
    <row r="34" spans="1:12" ht="12.75" customHeight="1">
      <c r="A34" s="4"/>
      <c r="B34" s="19" t="s">
        <v>39</v>
      </c>
      <c r="C34" s="11">
        <v>10363912056</v>
      </c>
      <c r="D34" s="11">
        <v>7356464917</v>
      </c>
      <c r="E34" s="4"/>
      <c r="F34" s="48" t="s">
        <v>47</v>
      </c>
      <c r="G34" s="49"/>
      <c r="H34" s="49"/>
      <c r="I34" s="49"/>
      <c r="J34" s="50"/>
      <c r="K34" s="13">
        <v>0</v>
      </c>
      <c r="L34" s="13">
        <v>0</v>
      </c>
    </row>
    <row r="35" spans="1:12">
      <c r="A35" s="4"/>
      <c r="B35" s="8" t="s">
        <v>41</v>
      </c>
      <c r="C35" s="11">
        <v>141317000</v>
      </c>
      <c r="D35" s="11">
        <v>142692000</v>
      </c>
      <c r="E35" s="4"/>
      <c r="F35" s="48" t="s">
        <v>48</v>
      </c>
      <c r="G35" s="49"/>
      <c r="H35" s="49"/>
      <c r="I35" s="49"/>
      <c r="J35" s="50"/>
      <c r="K35" s="26">
        <f>K31-K32-K33-K34</f>
        <v>-734352346</v>
      </c>
      <c r="L35" s="26">
        <v>-1039494475</v>
      </c>
    </row>
    <row r="36" spans="1:12">
      <c r="A36" s="4"/>
      <c r="B36" s="8" t="s">
        <v>43</v>
      </c>
      <c r="C36" s="11">
        <v>136033776</v>
      </c>
      <c r="D36" s="11">
        <v>133858166</v>
      </c>
      <c r="E36" s="4"/>
      <c r="F36" s="48" t="s">
        <v>50</v>
      </c>
      <c r="G36" s="49"/>
      <c r="H36" s="49"/>
      <c r="I36" s="49"/>
      <c r="J36" s="50"/>
      <c r="K36" s="13">
        <f>K29+K35</f>
        <v>21761981936</v>
      </c>
      <c r="L36" s="13">
        <v>10593533334</v>
      </c>
    </row>
    <row r="37" spans="1:12" ht="13.5" thickBot="1">
      <c r="A37" s="4"/>
      <c r="B37" s="20" t="s">
        <v>45</v>
      </c>
      <c r="C37" s="21">
        <v>20570619011</v>
      </c>
      <c r="D37" s="21">
        <v>19129120757</v>
      </c>
      <c r="E37" s="4"/>
      <c r="F37" s="48" t="s">
        <v>52</v>
      </c>
      <c r="G37" s="49"/>
      <c r="H37" s="49"/>
      <c r="I37" s="49"/>
      <c r="J37" s="50"/>
      <c r="K37" s="13">
        <v>0</v>
      </c>
      <c r="L37" s="13">
        <v>0</v>
      </c>
    </row>
    <row r="38" spans="1:12" ht="13.5" thickBot="1">
      <c r="A38" s="4"/>
      <c r="B38" s="22" t="s">
        <v>46</v>
      </c>
      <c r="C38" s="23">
        <f>C18+C27+C28+C31-C32+C33-C34+C35-C36+C37</f>
        <v>1458025371938</v>
      </c>
      <c r="D38" s="23">
        <f>D18+D27+D28+D31-D32+D33-D34+D35-D36+D37</f>
        <v>1182503940489</v>
      </c>
      <c r="E38" s="4"/>
      <c r="F38" s="48" t="s">
        <v>54</v>
      </c>
      <c r="G38" s="49"/>
      <c r="H38" s="49"/>
      <c r="I38" s="49"/>
      <c r="J38" s="50"/>
      <c r="K38" s="13">
        <f>K36-K37</f>
        <v>21761981936</v>
      </c>
      <c r="L38" s="13">
        <v>10593533334</v>
      </c>
    </row>
    <row r="39" spans="1:12">
      <c r="A39" s="4"/>
      <c r="B39" s="24"/>
      <c r="C39" s="25"/>
      <c r="D39" s="25"/>
      <c r="E39" s="4"/>
      <c r="F39" s="48" t="s">
        <v>56</v>
      </c>
      <c r="G39" s="49"/>
      <c r="H39" s="49"/>
      <c r="I39" s="49"/>
      <c r="J39" s="50"/>
      <c r="K39" s="13"/>
      <c r="L39" s="13"/>
    </row>
    <row r="40" spans="1:12">
      <c r="A40" s="4"/>
      <c r="B40" s="27" t="s">
        <v>49</v>
      </c>
      <c r="C40" s="7" t="s">
        <v>167</v>
      </c>
      <c r="D40" s="7" t="s">
        <v>168</v>
      </c>
      <c r="E40" s="4"/>
      <c r="F40" s="48" t="s">
        <v>58</v>
      </c>
      <c r="G40" s="49"/>
      <c r="H40" s="49"/>
      <c r="I40" s="49"/>
      <c r="J40" s="50"/>
      <c r="K40" s="28"/>
      <c r="L40" s="28"/>
    </row>
    <row r="41" spans="1:12">
      <c r="A41" s="4"/>
      <c r="B41" s="24" t="s">
        <v>51</v>
      </c>
      <c r="C41" s="11">
        <v>2895982849</v>
      </c>
      <c r="D41" s="11">
        <v>3742166834</v>
      </c>
      <c r="E41" s="4"/>
      <c r="F41" s="48" t="s">
        <v>60</v>
      </c>
      <c r="G41" s="49"/>
      <c r="H41" s="49"/>
      <c r="I41" s="49"/>
      <c r="J41" s="50"/>
      <c r="K41" s="13">
        <v>0</v>
      </c>
      <c r="L41" s="13">
        <v>0</v>
      </c>
    </row>
    <row r="42" spans="1:12">
      <c r="A42" s="4"/>
      <c r="B42" s="8" t="s">
        <v>53</v>
      </c>
      <c r="C42" s="11"/>
      <c r="D42" s="11"/>
      <c r="E42" s="4"/>
      <c r="F42" s="48" t="s">
        <v>62</v>
      </c>
      <c r="G42" s="49"/>
      <c r="H42" s="49"/>
      <c r="I42" s="49"/>
      <c r="J42" s="50"/>
      <c r="K42" s="13">
        <v>0</v>
      </c>
      <c r="L42" s="13">
        <v>0</v>
      </c>
    </row>
    <row r="43" spans="1:12">
      <c r="A43" s="4"/>
      <c r="B43" s="8" t="s">
        <v>55</v>
      </c>
      <c r="C43" s="11">
        <v>43053019115</v>
      </c>
      <c r="D43" s="11">
        <v>28412392038</v>
      </c>
      <c r="E43" s="4"/>
      <c r="F43" s="48" t="s">
        <v>64</v>
      </c>
      <c r="G43" s="49"/>
      <c r="H43" s="49"/>
      <c r="I43" s="49"/>
      <c r="J43" s="50"/>
      <c r="K43" s="13">
        <v>0</v>
      </c>
      <c r="L43" s="13">
        <v>0</v>
      </c>
    </row>
    <row r="44" spans="1:12">
      <c r="A44" s="4"/>
      <c r="B44" s="8" t="s">
        <v>57</v>
      </c>
      <c r="C44" s="11">
        <v>609526582151</v>
      </c>
      <c r="D44" s="11">
        <v>510236478496</v>
      </c>
      <c r="E44" s="4"/>
      <c r="F44" s="72" t="s">
        <v>66</v>
      </c>
      <c r="G44" s="73"/>
      <c r="H44" s="73"/>
      <c r="I44" s="73"/>
      <c r="J44" s="74"/>
      <c r="K44" s="28" t="s">
        <v>21</v>
      </c>
      <c r="L44" s="28" t="s">
        <v>21</v>
      </c>
    </row>
    <row r="45" spans="1:12">
      <c r="A45" s="4"/>
      <c r="B45" s="8" t="s">
        <v>59</v>
      </c>
      <c r="C45" s="11">
        <v>61015323121</v>
      </c>
      <c r="D45" s="11">
        <v>32550000000</v>
      </c>
      <c r="E45" s="4"/>
      <c r="F45" s="75" t="s">
        <v>132</v>
      </c>
      <c r="G45" s="76"/>
      <c r="H45" s="76"/>
      <c r="I45" s="76"/>
      <c r="J45" s="77"/>
      <c r="K45" s="78">
        <v>0</v>
      </c>
      <c r="L45" s="78">
        <v>0</v>
      </c>
    </row>
    <row r="46" spans="1:12">
      <c r="A46" s="4"/>
      <c r="B46" s="8" t="s">
        <v>61</v>
      </c>
      <c r="C46" s="11">
        <v>654135896291</v>
      </c>
      <c r="D46" s="11">
        <v>536501597051</v>
      </c>
      <c r="E46" s="4"/>
      <c r="F46" s="48" t="s">
        <v>62</v>
      </c>
      <c r="G46" s="49"/>
      <c r="H46" s="49"/>
      <c r="I46" s="49"/>
      <c r="J46" s="50"/>
      <c r="K46" s="13">
        <v>0</v>
      </c>
      <c r="L46" s="13">
        <v>0</v>
      </c>
    </row>
    <row r="47" spans="1:12">
      <c r="A47" s="4"/>
      <c r="B47" s="8" t="s">
        <v>63</v>
      </c>
      <c r="C47" s="11">
        <v>0</v>
      </c>
      <c r="D47" s="11">
        <v>0</v>
      </c>
      <c r="E47" s="4"/>
      <c r="F47" s="72" t="s">
        <v>64</v>
      </c>
      <c r="G47" s="73"/>
      <c r="H47" s="73"/>
      <c r="I47" s="73"/>
      <c r="J47" s="74"/>
      <c r="K47" s="28">
        <v>0</v>
      </c>
      <c r="L47" s="28">
        <v>0</v>
      </c>
    </row>
    <row r="48" spans="1:12" ht="13.5" thickBot="1">
      <c r="A48" s="4"/>
      <c r="B48" s="20" t="s">
        <v>65</v>
      </c>
      <c r="C48" s="21">
        <v>2353533368</v>
      </c>
      <c r="D48" s="21">
        <v>1995694032</v>
      </c>
      <c r="E48" s="4"/>
      <c r="F48" s="72" t="s">
        <v>70</v>
      </c>
      <c r="G48" s="73"/>
      <c r="H48" s="73"/>
      <c r="I48" s="73"/>
      <c r="J48" s="74"/>
      <c r="K48" s="28">
        <v>0</v>
      </c>
      <c r="L48" s="28">
        <v>0</v>
      </c>
    </row>
    <row r="49" spans="1:12" ht="13.5" thickBot="1">
      <c r="A49" s="4"/>
      <c r="B49" s="22" t="s">
        <v>67</v>
      </c>
      <c r="C49" s="23">
        <f>SUM(C41:C48)</f>
        <v>1372980336895</v>
      </c>
      <c r="D49" s="23">
        <f>SUM(D41:D48)</f>
        <v>1113438328451</v>
      </c>
      <c r="E49" s="4"/>
      <c r="F49" s="91" t="s">
        <v>72</v>
      </c>
      <c r="G49" s="92"/>
      <c r="H49" s="92"/>
      <c r="I49" s="92"/>
      <c r="J49" s="93"/>
      <c r="K49" s="83">
        <f>K38</f>
        <v>21761981936</v>
      </c>
      <c r="L49" s="84">
        <f>L38</f>
        <v>10593533334</v>
      </c>
    </row>
    <row r="50" spans="1:12">
      <c r="A50" s="4"/>
      <c r="B50" s="8"/>
      <c r="C50" s="11"/>
      <c r="D50" s="11"/>
      <c r="E50" s="4"/>
      <c r="F50" s="30"/>
      <c r="G50" s="30"/>
      <c r="H50" s="30"/>
      <c r="I50" s="30"/>
      <c r="J50" s="30"/>
      <c r="K50" s="31"/>
      <c r="L50" s="31"/>
    </row>
    <row r="51" spans="1:12">
      <c r="A51" s="4"/>
      <c r="B51" s="29" t="s">
        <v>68</v>
      </c>
      <c r="C51" s="7" t="s">
        <v>167</v>
      </c>
      <c r="D51" s="7" t="s">
        <v>168</v>
      </c>
      <c r="E51" s="4"/>
      <c r="F51" s="4"/>
      <c r="G51" s="4"/>
      <c r="H51" s="4"/>
      <c r="I51" s="4"/>
      <c r="J51" s="4"/>
      <c r="K51" s="31"/>
      <c r="L51" s="31"/>
    </row>
    <row r="52" spans="1:12">
      <c r="A52" s="4"/>
      <c r="B52" s="8" t="s">
        <v>69</v>
      </c>
      <c r="C52" s="11"/>
      <c r="D52" s="11"/>
      <c r="E52" s="4"/>
      <c r="F52" s="30"/>
      <c r="G52" s="30"/>
      <c r="H52" s="30"/>
      <c r="I52" s="30"/>
      <c r="J52" s="30"/>
      <c r="K52" s="31"/>
      <c r="L52" s="31"/>
    </row>
    <row r="53" spans="1:12">
      <c r="A53" s="4"/>
      <c r="B53" s="8" t="s">
        <v>71</v>
      </c>
      <c r="C53" s="11">
        <v>15000000000</v>
      </c>
      <c r="D53" s="11">
        <v>15000000000</v>
      </c>
      <c r="E53" s="4"/>
      <c r="F53" s="30"/>
      <c r="G53" s="30"/>
      <c r="H53" s="30"/>
      <c r="I53" s="30"/>
      <c r="J53" s="30"/>
      <c r="K53" s="31"/>
      <c r="L53" s="31"/>
    </row>
    <row r="54" spans="1:12">
      <c r="A54" s="4"/>
      <c r="B54" s="8" t="s">
        <v>73</v>
      </c>
      <c r="C54" s="11">
        <v>7870000000</v>
      </c>
      <c r="D54" s="11">
        <v>7870000000</v>
      </c>
      <c r="E54" s="4"/>
      <c r="F54" s="30"/>
      <c r="G54" s="30"/>
      <c r="H54" s="30"/>
      <c r="I54" s="30"/>
      <c r="J54" s="30"/>
      <c r="K54" s="31"/>
      <c r="L54" s="31"/>
    </row>
    <row r="55" spans="1:12" ht="13.5" thickBot="1">
      <c r="A55" s="4"/>
      <c r="B55" s="8" t="s">
        <v>74</v>
      </c>
      <c r="C55" s="11" t="s">
        <v>21</v>
      </c>
      <c r="D55" s="11" t="s">
        <v>21</v>
      </c>
      <c r="E55" s="4"/>
      <c r="F55" s="30"/>
      <c r="G55" s="30"/>
      <c r="H55" s="30"/>
      <c r="I55" s="30"/>
      <c r="J55" s="30"/>
      <c r="K55" s="31"/>
      <c r="L55" s="31"/>
    </row>
    <row r="56" spans="1:12" ht="17.45" customHeight="1">
      <c r="A56" s="4"/>
      <c r="B56" s="8" t="s">
        <v>75</v>
      </c>
      <c r="C56" s="11">
        <v>0</v>
      </c>
      <c r="D56" s="11">
        <v>0</v>
      </c>
      <c r="E56" s="4"/>
      <c r="F56" s="88" t="s">
        <v>1</v>
      </c>
      <c r="G56" s="89"/>
      <c r="H56" s="89"/>
      <c r="I56" s="89"/>
      <c r="J56" s="89"/>
      <c r="K56" s="89"/>
      <c r="L56" s="90"/>
    </row>
    <row r="57" spans="1:12" ht="16.899999999999999" customHeight="1" thickBot="1">
      <c r="A57" s="4"/>
      <c r="B57" s="8" t="s">
        <v>76</v>
      </c>
      <c r="C57" s="11">
        <v>0</v>
      </c>
      <c r="D57" s="11">
        <v>0</v>
      </c>
      <c r="E57" s="4"/>
      <c r="F57" s="97" t="s">
        <v>172</v>
      </c>
      <c r="G57" s="87"/>
      <c r="H57" s="87"/>
      <c r="I57" s="87"/>
      <c r="J57" s="87"/>
      <c r="K57" s="87"/>
      <c r="L57" s="98"/>
    </row>
    <row r="58" spans="1:12">
      <c r="A58" s="4"/>
      <c r="B58" s="8" t="s">
        <v>77</v>
      </c>
      <c r="C58" s="11">
        <v>0</v>
      </c>
      <c r="D58" s="11">
        <v>0</v>
      </c>
      <c r="E58" s="4"/>
      <c r="F58" s="4"/>
      <c r="G58" s="4"/>
      <c r="H58" s="4"/>
      <c r="I58" s="4"/>
      <c r="J58" s="4"/>
      <c r="K58" s="4"/>
      <c r="L58" s="79" t="s">
        <v>162</v>
      </c>
    </row>
    <row r="59" spans="1:12">
      <c r="A59" s="4"/>
      <c r="B59" s="8" t="s">
        <v>78</v>
      </c>
      <c r="C59" s="11">
        <v>0</v>
      </c>
      <c r="D59" s="11">
        <v>0</v>
      </c>
      <c r="E59" s="4"/>
      <c r="F59" s="99" t="s">
        <v>79</v>
      </c>
      <c r="G59" s="101" t="s">
        <v>143</v>
      </c>
      <c r="H59" s="102"/>
      <c r="I59" s="102"/>
      <c r="J59" s="102"/>
      <c r="K59" s="102"/>
      <c r="L59" s="103"/>
    </row>
    <row r="60" spans="1:12">
      <c r="A60" s="4"/>
      <c r="B60" s="8" t="s">
        <v>80</v>
      </c>
      <c r="C60" s="11"/>
      <c r="D60" s="11"/>
      <c r="E60" s="4"/>
      <c r="F60" s="100"/>
      <c r="G60" s="32" t="s">
        <v>81</v>
      </c>
      <c r="H60" s="32" t="s">
        <v>82</v>
      </c>
      <c r="I60" s="32" t="s">
        <v>83</v>
      </c>
      <c r="J60" s="32" t="s">
        <v>84</v>
      </c>
      <c r="K60" s="32" t="s">
        <v>85</v>
      </c>
      <c r="L60" s="32" t="s">
        <v>15</v>
      </c>
    </row>
    <row r="61" spans="1:12" ht="22.5" customHeight="1">
      <c r="A61" s="4"/>
      <c r="B61" s="19" t="s">
        <v>86</v>
      </c>
      <c r="C61" s="11">
        <v>0</v>
      </c>
      <c r="D61" s="11">
        <v>0</v>
      </c>
      <c r="E61" s="4"/>
      <c r="F61" s="10" t="s">
        <v>150</v>
      </c>
      <c r="G61" s="11"/>
      <c r="H61" s="11"/>
      <c r="I61" s="11"/>
      <c r="J61" s="11"/>
      <c r="K61" s="11"/>
      <c r="L61" s="11"/>
    </row>
    <row r="62" spans="1:12">
      <c r="A62" s="4"/>
      <c r="B62" s="8" t="s">
        <v>87</v>
      </c>
      <c r="C62" s="11">
        <v>20134779725</v>
      </c>
      <c r="D62" s="11">
        <v>20231304725</v>
      </c>
      <c r="E62" s="4"/>
      <c r="F62" s="10" t="s">
        <v>148</v>
      </c>
      <c r="G62" s="11">
        <v>261791565349</v>
      </c>
      <c r="H62" s="11">
        <v>0</v>
      </c>
      <c r="I62" s="11">
        <v>0</v>
      </c>
      <c r="J62" s="11">
        <v>0</v>
      </c>
      <c r="K62" s="11">
        <v>1500000000</v>
      </c>
      <c r="L62" s="11">
        <f>G62+K62</f>
        <v>263291565349</v>
      </c>
    </row>
    <row r="63" spans="1:12" ht="21" customHeight="1">
      <c r="A63" s="4"/>
      <c r="B63" s="8" t="s">
        <v>88</v>
      </c>
      <c r="C63" s="11">
        <v>0</v>
      </c>
      <c r="D63" s="11">
        <v>0</v>
      </c>
      <c r="E63" s="4"/>
      <c r="F63" s="10" t="s">
        <v>151</v>
      </c>
      <c r="G63" s="11"/>
      <c r="H63" s="11"/>
      <c r="I63" s="11"/>
      <c r="J63" s="11"/>
      <c r="K63" s="11"/>
      <c r="L63" s="11"/>
    </row>
    <row r="64" spans="1:12">
      <c r="A64" s="4"/>
      <c r="B64" s="8" t="s">
        <v>90</v>
      </c>
      <c r="C64" s="11">
        <v>0</v>
      </c>
      <c r="D64" s="11">
        <v>0</v>
      </c>
      <c r="E64" s="4"/>
      <c r="F64" s="10" t="s">
        <v>89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>
      <c r="A65" s="4"/>
      <c r="B65" s="20" t="s">
        <v>92</v>
      </c>
      <c r="C65" s="21"/>
      <c r="D65" s="21"/>
      <c r="E65" s="4"/>
      <c r="F65" s="10" t="s">
        <v>91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</row>
    <row r="66" spans="1:12">
      <c r="A66" s="4"/>
      <c r="B66" s="8" t="s">
        <v>94</v>
      </c>
      <c r="C66" s="21">
        <v>1700000000</v>
      </c>
      <c r="D66" s="21">
        <v>1700000000</v>
      </c>
      <c r="E66" s="4"/>
      <c r="F66" s="10" t="s">
        <v>93</v>
      </c>
      <c r="G66" s="11">
        <v>8115597456</v>
      </c>
      <c r="H66" s="11">
        <v>0</v>
      </c>
      <c r="I66" s="11">
        <v>0</v>
      </c>
      <c r="J66" s="11">
        <v>0</v>
      </c>
      <c r="K66" s="11">
        <v>0</v>
      </c>
      <c r="L66" s="11">
        <f>G66</f>
        <v>8115597456</v>
      </c>
    </row>
    <row r="67" spans="1:12">
      <c r="A67" s="4"/>
      <c r="B67" s="8" t="s">
        <v>96</v>
      </c>
      <c r="C67" s="11">
        <v>0</v>
      </c>
      <c r="D67" s="11">
        <v>0</v>
      </c>
      <c r="E67" s="4"/>
      <c r="F67" s="10" t="s">
        <v>95</v>
      </c>
      <c r="G67" s="11">
        <v>603041903171</v>
      </c>
      <c r="H67" s="11">
        <v>315831474092</v>
      </c>
      <c r="I67" s="11">
        <v>103067013094</v>
      </c>
      <c r="J67" s="11">
        <v>9221431264</v>
      </c>
      <c r="K67" s="11">
        <v>66841318783</v>
      </c>
      <c r="L67" s="11">
        <f>G67+H67+I67+J67+K67</f>
        <v>1098003140404</v>
      </c>
    </row>
    <row r="68" spans="1:12">
      <c r="A68" s="4"/>
      <c r="B68" s="24" t="s">
        <v>97</v>
      </c>
      <c r="C68" s="25"/>
      <c r="D68" s="25"/>
      <c r="E68" s="4"/>
      <c r="F68" s="10" t="s">
        <v>152</v>
      </c>
      <c r="G68" s="11"/>
      <c r="H68" s="11"/>
      <c r="I68" s="11"/>
      <c r="J68" s="11"/>
      <c r="K68" s="11"/>
      <c r="L68" s="11"/>
    </row>
    <row r="69" spans="1:12">
      <c r="A69" s="4"/>
      <c r="B69" s="8" t="s">
        <v>98</v>
      </c>
      <c r="C69" s="25">
        <v>34318273382</v>
      </c>
      <c r="D69" s="25">
        <v>29410773979</v>
      </c>
      <c r="E69" s="4"/>
      <c r="F69" s="10" t="s">
        <v>149</v>
      </c>
      <c r="G69" s="66">
        <f>SUM(G62:G67)</f>
        <v>872949065976</v>
      </c>
      <c r="H69" s="66">
        <f>SUM(H62:H67)</f>
        <v>315831474092</v>
      </c>
      <c r="I69" s="66">
        <f t="shared" ref="H69:L69" si="0">SUM(I62:I67)</f>
        <v>103067013094</v>
      </c>
      <c r="J69" s="66">
        <f t="shared" si="0"/>
        <v>9221431264</v>
      </c>
      <c r="K69" s="66">
        <f t="shared" si="0"/>
        <v>68341318783</v>
      </c>
      <c r="L69" s="66">
        <f t="shared" si="0"/>
        <v>1369410303209</v>
      </c>
    </row>
    <row r="70" spans="1:12" ht="13.5" thickBot="1">
      <c r="A70" s="4"/>
      <c r="B70" s="20" t="s">
        <v>100</v>
      </c>
      <c r="C70" s="21">
        <v>21761981936</v>
      </c>
      <c r="D70" s="21">
        <v>10593533334</v>
      </c>
      <c r="E70" s="4"/>
      <c r="F70" s="10" t="s">
        <v>153</v>
      </c>
      <c r="G70" s="10"/>
      <c r="H70" s="10"/>
      <c r="I70" s="10"/>
      <c r="J70" s="10"/>
      <c r="K70" s="10"/>
      <c r="L70" s="10"/>
    </row>
    <row r="71" spans="1:12" ht="13.5" thickBot="1">
      <c r="A71" s="4"/>
      <c r="B71" s="22" t="s">
        <v>101</v>
      </c>
      <c r="C71" s="23">
        <f>C53-C54+C66+C69+C70+C62</f>
        <v>85045035043</v>
      </c>
      <c r="D71" s="23">
        <f>D53-D54+D66+D69+D70+D62</f>
        <v>69065612038</v>
      </c>
      <c r="E71" s="4"/>
      <c r="F71" s="47" t="s">
        <v>99</v>
      </c>
      <c r="G71" s="54">
        <v>16.149999999999999</v>
      </c>
      <c r="H71" s="55"/>
      <c r="I71" s="55"/>
      <c r="J71" s="55"/>
      <c r="K71" s="55"/>
      <c r="L71" s="56"/>
    </row>
    <row r="72" spans="1:12">
      <c r="A72" s="4"/>
      <c r="E72" s="4"/>
      <c r="F72" s="47" t="s">
        <v>154</v>
      </c>
      <c r="G72" s="54">
        <v>100</v>
      </c>
      <c r="H72" s="55"/>
      <c r="I72" s="55"/>
      <c r="J72" s="55"/>
      <c r="K72" s="55"/>
      <c r="L72" s="56"/>
    </row>
    <row r="73" spans="1:12">
      <c r="A73" s="4"/>
      <c r="E73" s="4"/>
      <c r="F73" s="47" t="s">
        <v>133</v>
      </c>
      <c r="G73" s="54">
        <v>15.85</v>
      </c>
      <c r="H73" s="55"/>
      <c r="I73" s="55"/>
      <c r="J73" s="55"/>
      <c r="K73" s="55"/>
      <c r="L73" s="56"/>
    </row>
    <row r="74" spans="1:12" ht="18" customHeight="1" thickBot="1">
      <c r="A74" s="4"/>
      <c r="B74" s="87"/>
      <c r="C74" s="87"/>
      <c r="D74" s="87"/>
      <c r="E74" s="4"/>
      <c r="F74" s="47" t="s">
        <v>155</v>
      </c>
      <c r="G74" s="54">
        <v>16.28</v>
      </c>
      <c r="H74" s="55"/>
      <c r="I74" s="55"/>
      <c r="J74" s="55"/>
      <c r="K74" s="55"/>
      <c r="L74" s="56"/>
    </row>
    <row r="75" spans="1:12" ht="18.600000000000001" customHeight="1">
      <c r="A75" s="4"/>
      <c r="B75" s="88" t="s">
        <v>1</v>
      </c>
      <c r="C75" s="89"/>
      <c r="D75" s="90"/>
      <c r="E75" s="4"/>
      <c r="F75" s="47" t="s">
        <v>134</v>
      </c>
      <c r="G75" s="54">
        <v>3.03</v>
      </c>
      <c r="H75" s="55"/>
      <c r="I75" s="55"/>
      <c r="J75" s="55"/>
      <c r="K75" s="55"/>
      <c r="L75" s="56"/>
    </row>
    <row r="76" spans="1:12" ht="23.45" customHeight="1" thickBot="1">
      <c r="A76" s="4"/>
      <c r="B76" s="97" t="s">
        <v>169</v>
      </c>
      <c r="C76" s="87"/>
      <c r="D76" s="98"/>
      <c r="E76" s="4"/>
      <c r="F76" s="47" t="s">
        <v>135</v>
      </c>
      <c r="G76" s="54">
        <v>83.58</v>
      </c>
      <c r="H76" s="57"/>
      <c r="I76" s="57"/>
      <c r="J76" s="57"/>
      <c r="K76" s="57"/>
      <c r="L76" s="58"/>
    </row>
    <row r="77" spans="1:12">
      <c r="A77" s="4"/>
      <c r="E77" s="4"/>
      <c r="F77" s="47" t="s">
        <v>156</v>
      </c>
      <c r="G77" s="54">
        <v>6.11</v>
      </c>
      <c r="H77" s="55"/>
      <c r="I77" s="55"/>
      <c r="J77" s="55"/>
      <c r="K77" s="55"/>
      <c r="L77" s="56"/>
    </row>
    <row r="78" spans="1:12">
      <c r="A78" s="4"/>
      <c r="B78" s="4"/>
      <c r="D78" s="65"/>
      <c r="E78" s="4"/>
      <c r="F78" s="47" t="s">
        <v>157</v>
      </c>
      <c r="G78" s="60">
        <v>169.32</v>
      </c>
      <c r="H78" s="61"/>
      <c r="I78" s="61"/>
      <c r="J78" s="61"/>
      <c r="K78" s="61"/>
      <c r="L78" s="62"/>
    </row>
    <row r="79" spans="1:12" ht="13.5" thickBot="1">
      <c r="A79" s="4"/>
      <c r="B79" s="4"/>
      <c r="D79" s="33" t="s">
        <v>162</v>
      </c>
      <c r="E79" s="4"/>
      <c r="F79" s="47" t="s">
        <v>136</v>
      </c>
      <c r="G79" s="60">
        <v>19.14</v>
      </c>
      <c r="H79" s="61"/>
      <c r="I79" s="61"/>
      <c r="J79" s="61"/>
      <c r="K79" s="61"/>
      <c r="L79" s="62"/>
    </row>
    <row r="80" spans="1:12" ht="31.5" customHeight="1" thickBot="1">
      <c r="A80" s="4"/>
      <c r="B80" s="34" t="s">
        <v>102</v>
      </c>
      <c r="C80" s="7" t="s">
        <v>167</v>
      </c>
      <c r="D80" s="7" t="s">
        <v>168</v>
      </c>
      <c r="E80" s="4"/>
      <c r="F80" s="4"/>
      <c r="G80" s="4"/>
      <c r="H80" s="4"/>
      <c r="I80" s="4"/>
      <c r="J80" s="4"/>
      <c r="K80" s="4"/>
      <c r="L80" s="4"/>
    </row>
    <row r="81" spans="1:12" ht="22.5" customHeight="1">
      <c r="A81" s="4"/>
      <c r="B81" s="35" t="s">
        <v>104</v>
      </c>
      <c r="C81" s="36">
        <f>C82</f>
        <v>28600000000</v>
      </c>
      <c r="D81" s="36">
        <v>10000000000</v>
      </c>
      <c r="E81" s="4"/>
      <c r="F81" s="116" t="s">
        <v>0</v>
      </c>
      <c r="G81" s="117"/>
      <c r="H81" s="117"/>
      <c r="I81" s="117"/>
      <c r="J81" s="117"/>
      <c r="K81" s="117"/>
      <c r="L81" s="118"/>
    </row>
    <row r="82" spans="1:12" ht="21" thickBot="1">
      <c r="A82" s="4"/>
      <c r="B82" s="38" t="s">
        <v>108</v>
      </c>
      <c r="C82" s="36">
        <v>28600000000</v>
      </c>
      <c r="D82" s="36">
        <v>10000000000</v>
      </c>
      <c r="E82" s="4"/>
      <c r="F82" s="112" t="s">
        <v>170</v>
      </c>
      <c r="G82" s="113"/>
      <c r="H82" s="113"/>
      <c r="I82" s="113"/>
      <c r="J82" s="113"/>
      <c r="K82" s="113"/>
      <c r="L82" s="114"/>
    </row>
    <row r="83" spans="1:12">
      <c r="A83" s="4"/>
      <c r="B83" s="38" t="s">
        <v>112</v>
      </c>
      <c r="C83" s="36">
        <v>0</v>
      </c>
      <c r="D83" s="36">
        <v>0</v>
      </c>
      <c r="E83" s="4"/>
      <c r="F83" s="119"/>
      <c r="G83" s="119"/>
      <c r="H83" s="119"/>
      <c r="I83" s="119"/>
      <c r="J83" s="119"/>
      <c r="K83" s="119"/>
      <c r="L83" s="119"/>
    </row>
    <row r="84" spans="1:12">
      <c r="A84" s="4"/>
      <c r="B84" s="39" t="s">
        <v>113</v>
      </c>
      <c r="C84" s="36">
        <f>C85+C86+C87</f>
        <v>9722963580</v>
      </c>
      <c r="D84" s="36">
        <v>16770591402</v>
      </c>
      <c r="E84" s="4"/>
      <c r="F84" s="42"/>
      <c r="G84" s="4"/>
      <c r="H84" s="4"/>
      <c r="I84" s="4"/>
      <c r="J84" s="67"/>
      <c r="K84" s="44"/>
      <c r="L84" s="44"/>
    </row>
    <row r="85" spans="1:12" ht="25.5">
      <c r="A85" s="4"/>
      <c r="B85" s="38" t="s">
        <v>158</v>
      </c>
      <c r="C85" s="36">
        <v>9722963580</v>
      </c>
      <c r="D85" s="36">
        <v>16770591402</v>
      </c>
      <c r="E85" s="4"/>
      <c r="F85" s="70" t="s">
        <v>137</v>
      </c>
      <c r="G85" s="115" t="s">
        <v>138</v>
      </c>
      <c r="H85" s="115"/>
      <c r="I85" s="115"/>
      <c r="J85" s="115"/>
      <c r="K85" s="70" t="s">
        <v>103</v>
      </c>
      <c r="L85" s="32" t="s">
        <v>115</v>
      </c>
    </row>
    <row r="86" spans="1:12" ht="14.25" customHeight="1">
      <c r="A86" s="4"/>
      <c r="B86" s="38" t="s">
        <v>116</v>
      </c>
      <c r="C86" s="36">
        <v>0</v>
      </c>
      <c r="D86" s="36">
        <v>0</v>
      </c>
      <c r="E86" s="4"/>
      <c r="F86" s="68" t="s">
        <v>105</v>
      </c>
      <c r="G86" s="10" t="s">
        <v>141</v>
      </c>
      <c r="H86" s="10"/>
      <c r="I86" s="10"/>
      <c r="J86" s="37" t="s">
        <v>106</v>
      </c>
      <c r="K86" s="63" t="s">
        <v>107</v>
      </c>
      <c r="L86" s="110" t="s">
        <v>142</v>
      </c>
    </row>
    <row r="87" spans="1:12" ht="14.25" customHeight="1">
      <c r="A87" s="4"/>
      <c r="B87" s="38" t="s">
        <v>117</v>
      </c>
      <c r="C87" s="40">
        <v>0</v>
      </c>
      <c r="D87" s="40">
        <v>0</v>
      </c>
      <c r="E87" s="4"/>
      <c r="F87" s="10" t="s">
        <v>140</v>
      </c>
      <c r="G87" s="10" t="s">
        <v>171</v>
      </c>
      <c r="H87" s="10"/>
      <c r="I87" s="10"/>
      <c r="J87" s="37" t="s">
        <v>110</v>
      </c>
      <c r="K87" s="63" t="s">
        <v>111</v>
      </c>
      <c r="L87" s="111"/>
    </row>
    <row r="88" spans="1:12" ht="14.25" customHeight="1">
      <c r="A88" s="4"/>
      <c r="B88" s="39" t="s">
        <v>119</v>
      </c>
      <c r="C88" s="36">
        <f>SUM(C89:C92)</f>
        <v>39326430224</v>
      </c>
      <c r="D88" s="36">
        <v>26022262079</v>
      </c>
      <c r="E88" s="4"/>
      <c r="F88" s="10" t="s">
        <v>109</v>
      </c>
      <c r="G88" s="10" t="s">
        <v>109</v>
      </c>
      <c r="H88" s="10"/>
      <c r="I88" s="10"/>
      <c r="J88" s="37" t="s">
        <v>110</v>
      </c>
      <c r="K88" s="63" t="s">
        <v>111</v>
      </c>
      <c r="L88" s="63"/>
    </row>
    <row r="89" spans="1:12" ht="14.25" customHeight="1">
      <c r="A89" s="4"/>
      <c r="B89" s="38" t="s">
        <v>120</v>
      </c>
      <c r="C89" s="36">
        <v>17642730074</v>
      </c>
      <c r="D89" s="36">
        <v>6948916642</v>
      </c>
      <c r="E89" s="4"/>
      <c r="F89" s="63"/>
      <c r="G89" s="63"/>
      <c r="H89" s="63"/>
      <c r="I89" s="63"/>
      <c r="J89" s="63"/>
      <c r="K89" s="63"/>
      <c r="L89" s="63"/>
    </row>
    <row r="90" spans="1:12" ht="14.25" customHeight="1">
      <c r="A90" s="4"/>
      <c r="B90" s="38" t="s">
        <v>121</v>
      </c>
      <c r="C90" s="36">
        <v>21683700150</v>
      </c>
      <c r="D90" s="36">
        <v>19073345437</v>
      </c>
      <c r="E90" s="4"/>
      <c r="F90" s="68" t="s">
        <v>114</v>
      </c>
      <c r="G90" s="10"/>
      <c r="H90" s="10"/>
      <c r="I90" s="10"/>
      <c r="J90" s="10"/>
      <c r="K90" s="69"/>
      <c r="L90" s="69"/>
    </row>
    <row r="91" spans="1:12" ht="14.25" customHeight="1">
      <c r="A91" s="4"/>
      <c r="B91" s="38" t="s">
        <v>122</v>
      </c>
      <c r="C91" s="36">
        <v>0</v>
      </c>
      <c r="D91" s="36">
        <v>0</v>
      </c>
      <c r="E91" s="4"/>
      <c r="F91" s="10" t="s">
        <v>139</v>
      </c>
      <c r="G91" s="10"/>
      <c r="H91" s="10"/>
      <c r="I91" s="10"/>
      <c r="J91" s="10"/>
      <c r="K91" s="69"/>
      <c r="L91" s="69"/>
    </row>
    <row r="92" spans="1:12" ht="14.25" customHeight="1">
      <c r="A92" s="4"/>
      <c r="B92" s="38" t="s">
        <v>123</v>
      </c>
      <c r="C92" s="36">
        <v>0</v>
      </c>
      <c r="D92" s="36">
        <v>0</v>
      </c>
      <c r="E92" s="4"/>
      <c r="F92" s="10" t="s">
        <v>118</v>
      </c>
      <c r="G92" s="10"/>
      <c r="H92" s="10"/>
      <c r="I92" s="10"/>
      <c r="J92" s="10"/>
      <c r="K92" s="63"/>
      <c r="L92" s="63"/>
    </row>
    <row r="93" spans="1:12" ht="14.25" customHeight="1">
      <c r="A93" s="4"/>
      <c r="B93" s="35" t="s">
        <v>124</v>
      </c>
      <c r="C93" s="36">
        <v>0</v>
      </c>
      <c r="D93" s="36">
        <v>0</v>
      </c>
      <c r="E93" s="4"/>
      <c r="F93" s="71" t="s">
        <v>164</v>
      </c>
      <c r="G93" s="71"/>
      <c r="H93" s="71"/>
      <c r="I93" s="71"/>
      <c r="J93" s="71"/>
      <c r="K93" s="71"/>
      <c r="L93" s="71"/>
    </row>
    <row r="94" spans="1:12" ht="14.25" customHeight="1">
      <c r="A94" s="4"/>
      <c r="B94" s="35" t="s">
        <v>126</v>
      </c>
      <c r="C94" s="41"/>
      <c r="D94" s="41"/>
      <c r="E94" s="4"/>
    </row>
    <row r="95" spans="1:12" ht="14.25" customHeight="1">
      <c r="A95" s="4"/>
      <c r="B95" s="4"/>
      <c r="C95" s="4"/>
      <c r="D95" s="4"/>
      <c r="E95" s="4"/>
      <c r="F95" s="59" t="s">
        <v>184</v>
      </c>
      <c r="G95" s="59"/>
      <c r="H95" s="59"/>
      <c r="I95" s="59"/>
      <c r="J95" s="59"/>
      <c r="K95" s="59"/>
      <c r="L95" s="59"/>
    </row>
    <row r="96" spans="1:12" ht="14.25" customHeight="1">
      <c r="A96" s="4"/>
      <c r="E96" s="4"/>
    </row>
    <row r="97" spans="1:12" ht="14.25" customHeight="1">
      <c r="A97" s="4"/>
      <c r="B97" s="42" t="s">
        <v>178</v>
      </c>
      <c r="C97" s="4" t="s">
        <v>163</v>
      </c>
      <c r="D97" s="4"/>
      <c r="F97" s="59" t="s">
        <v>125</v>
      </c>
      <c r="G97" s="59"/>
      <c r="H97" s="59"/>
      <c r="I97" s="59"/>
      <c r="J97" s="59"/>
      <c r="K97" s="59"/>
      <c r="L97" s="59"/>
    </row>
    <row r="98" spans="1:12" ht="14.25" customHeight="1">
      <c r="A98" s="4"/>
      <c r="B98" s="42" t="s">
        <v>179</v>
      </c>
      <c r="C98" s="4" t="s">
        <v>163</v>
      </c>
      <c r="D98" s="4"/>
      <c r="F98" s="59" t="s">
        <v>127</v>
      </c>
      <c r="G98" s="59"/>
      <c r="H98" s="59"/>
      <c r="I98" s="59"/>
      <c r="J98" s="59"/>
      <c r="K98" s="59"/>
      <c r="L98" s="59"/>
    </row>
    <row r="99" spans="1:12" ht="12.75" customHeight="1">
      <c r="A99" s="4"/>
      <c r="B99" s="4"/>
      <c r="C99" s="4"/>
      <c r="D99" s="4"/>
      <c r="E99" s="4"/>
    </row>
    <row r="100" spans="1:12" ht="13.5" customHeight="1">
      <c r="A100" s="4"/>
      <c r="B100" s="42"/>
      <c r="C100" s="4"/>
      <c r="D100" s="4"/>
      <c r="E100" s="4"/>
    </row>
    <row r="101" spans="1:12" ht="15" customHeight="1">
      <c r="A101" s="4"/>
      <c r="B101" s="30" t="s">
        <v>180</v>
      </c>
      <c r="C101" s="30"/>
      <c r="D101" s="30"/>
      <c r="E101" s="30"/>
      <c r="F101" s="4"/>
      <c r="H101" s="4"/>
    </row>
    <row r="102" spans="1:12" ht="15" customHeight="1">
      <c r="A102" s="4"/>
      <c r="B102" s="4" t="s">
        <v>181</v>
      </c>
      <c r="C102" s="4"/>
      <c r="D102" s="4"/>
      <c r="E102" s="4"/>
      <c r="F102" s="4"/>
      <c r="G102" s="4"/>
      <c r="H102" s="4"/>
    </row>
    <row r="103" spans="1:12" ht="15" customHeight="1">
      <c r="A103" s="4"/>
      <c r="B103" s="4" t="s">
        <v>160</v>
      </c>
      <c r="C103" s="4"/>
      <c r="D103" s="4"/>
      <c r="E103" s="4"/>
      <c r="F103" s="4"/>
      <c r="G103" s="4"/>
      <c r="H103" s="4"/>
    </row>
    <row r="104" spans="1:12" ht="15" customHeight="1">
      <c r="A104" s="4"/>
      <c r="B104" s="4" t="s">
        <v>182</v>
      </c>
      <c r="C104" s="4"/>
      <c r="D104" s="30"/>
      <c r="E104" s="30"/>
      <c r="F104" s="4"/>
      <c r="G104" s="4"/>
      <c r="H104" s="4"/>
    </row>
    <row r="105" spans="1:12" ht="15" customHeight="1">
      <c r="A105" s="4"/>
      <c r="B105" s="4" t="s">
        <v>183</v>
      </c>
      <c r="C105" s="4"/>
      <c r="D105" s="4"/>
      <c r="E105" s="4"/>
      <c r="F105" s="4"/>
      <c r="G105" s="43" t="s">
        <v>159</v>
      </c>
      <c r="H105" s="80"/>
      <c r="I105" s="43" t="s">
        <v>130</v>
      </c>
      <c r="J105" s="30"/>
      <c r="K105" s="43" t="s">
        <v>173</v>
      </c>
      <c r="L105" s="30"/>
    </row>
    <row r="106" spans="1:12" ht="15" customHeight="1">
      <c r="A106" s="4"/>
      <c r="B106" s="4"/>
      <c r="C106" s="4"/>
      <c r="D106" s="4"/>
      <c r="E106" s="4"/>
      <c r="F106" s="30"/>
      <c r="G106" s="44" t="s">
        <v>128</v>
      </c>
      <c r="H106" s="44"/>
      <c r="I106" s="44" t="s">
        <v>175</v>
      </c>
      <c r="J106" s="30"/>
      <c r="K106" s="59" t="s">
        <v>174</v>
      </c>
      <c r="L106" s="30"/>
    </row>
    <row r="107" spans="1:12" ht="15" customHeight="1">
      <c r="A107" s="4"/>
      <c r="B107" s="4"/>
      <c r="C107" s="4"/>
      <c r="D107" s="4"/>
      <c r="E107" s="4"/>
      <c r="F107" s="30"/>
      <c r="G107" s="30"/>
      <c r="H107" s="30"/>
      <c r="I107" s="44"/>
      <c r="J107" s="44"/>
      <c r="K107" s="44"/>
      <c r="L107" s="30"/>
    </row>
    <row r="108" spans="1:12" ht="15" customHeight="1">
      <c r="A108" s="4"/>
      <c r="B108" s="4"/>
      <c r="C108" s="4"/>
      <c r="D108" s="4"/>
      <c r="E108" s="4"/>
      <c r="F108" s="30"/>
      <c r="H108" s="30"/>
      <c r="I108" s="44"/>
      <c r="J108" s="44"/>
      <c r="K108" s="44"/>
      <c r="L108" s="30"/>
    </row>
    <row r="109" spans="1:12" ht="15" customHeight="1">
      <c r="A109" s="4"/>
      <c r="B109" s="4"/>
      <c r="C109" s="4"/>
      <c r="D109" s="4"/>
      <c r="E109" s="4"/>
      <c r="G109" s="81"/>
      <c r="H109" s="81"/>
      <c r="J109" s="81"/>
      <c r="K109" s="81"/>
      <c r="L109" s="81"/>
    </row>
    <row r="110" spans="1:12" ht="15" customHeight="1">
      <c r="B110" s="45"/>
      <c r="F110" s="81"/>
      <c r="H110" s="81"/>
      <c r="I110" s="85" t="s">
        <v>129</v>
      </c>
      <c r="J110" s="81"/>
      <c r="K110" s="81"/>
      <c r="L110" s="81"/>
    </row>
    <row r="111" spans="1:12">
      <c r="H111" s="30"/>
      <c r="I111" s="86" t="s">
        <v>176</v>
      </c>
      <c r="J111" s="30"/>
      <c r="K111" s="30"/>
      <c r="L111" s="30"/>
    </row>
    <row r="112" spans="1:12">
      <c r="G112" s="44"/>
      <c r="H112" s="44"/>
      <c r="I112" s="82" t="s">
        <v>177</v>
      </c>
      <c r="J112" s="44"/>
      <c r="K112" s="44"/>
      <c r="L112" s="44"/>
    </row>
    <row r="114" spans="12:12">
      <c r="L114" s="46"/>
    </row>
  </sheetData>
  <mergeCells count="27">
    <mergeCell ref="L86:L87"/>
    <mergeCell ref="F82:L82"/>
    <mergeCell ref="G85:J85"/>
    <mergeCell ref="B76:D76"/>
    <mergeCell ref="F81:L81"/>
    <mergeCell ref="F83:L83"/>
    <mergeCell ref="B7:D7"/>
    <mergeCell ref="F7:L7"/>
    <mergeCell ref="B1:L1"/>
    <mergeCell ref="B2:L2"/>
    <mergeCell ref="B3:L3"/>
    <mergeCell ref="B6:D6"/>
    <mergeCell ref="F6:L6"/>
    <mergeCell ref="C9:D9"/>
    <mergeCell ref="K9:L9"/>
    <mergeCell ref="F10:J10"/>
    <mergeCell ref="F11:J11"/>
    <mergeCell ref="F12:J12"/>
    <mergeCell ref="B74:D74"/>
    <mergeCell ref="B75:D75"/>
    <mergeCell ref="F49:J49"/>
    <mergeCell ref="F13:J13"/>
    <mergeCell ref="F14:J14"/>
    <mergeCell ref="F56:L56"/>
    <mergeCell ref="F57:L57"/>
    <mergeCell ref="F59:F60"/>
    <mergeCell ref="G59:L59"/>
  </mergeCells>
  <hyperlinks>
    <hyperlink ref="I112" r:id="rId1"/>
  </hyperlinks>
  <pageMargins left="0.31496062992125984" right="0.31496062992125984" top="0.15748031496062992" bottom="0.15748031496062992" header="0.11811023622047245" footer="0.11811023622047245"/>
  <pageSetup paperSize="8" scale="2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2025-I</vt:lpstr>
      <vt:lpstr>'2025-I'!Print_Area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ACC-01</dc:creator>
  <cp:lastModifiedBy>ME</cp:lastModifiedBy>
  <cp:lastPrinted>2025-07-16T04:18:05Z</cp:lastPrinted>
  <dcterms:created xsi:type="dcterms:W3CDTF">2023-04-18T08:31:48Z</dcterms:created>
  <dcterms:modified xsi:type="dcterms:W3CDTF">2025-08-01T07:05:18Z</dcterms:modified>
</cp:coreProperties>
</file>